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00" tabRatio="500"/>
  </bookViews>
  <sheets>
    <sheet name="Verwertung" sheetId="1" r:id="rId1"/>
  </sheets>
  <definedNames>
    <definedName name="_xlnm.Print_Area" localSheetId="0">Verwertung!$A$1:$O$69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69" i="1"/>
  <c r="N69"/>
  <c r="M69"/>
  <c r="L69"/>
  <c r="O68"/>
  <c r="O67"/>
  <c r="O66"/>
  <c r="O65"/>
  <c r="O64"/>
  <c r="O63"/>
  <c r="O62"/>
  <c r="O60"/>
  <c r="N60"/>
  <c r="M60"/>
  <c r="O59"/>
  <c r="O58"/>
  <c r="O56"/>
  <c r="E56"/>
  <c r="O55"/>
  <c r="E55"/>
  <c r="O54"/>
  <c r="E54"/>
  <c r="O53"/>
  <c r="E53"/>
  <c r="O52"/>
  <c r="E52"/>
  <c r="O51"/>
  <c r="E51"/>
  <c r="O50"/>
  <c r="O49"/>
  <c r="O48"/>
  <c r="E48"/>
  <c r="O47"/>
  <c r="E47"/>
  <c r="O46"/>
  <c r="O45"/>
  <c r="O44"/>
  <c r="O43"/>
  <c r="O42"/>
  <c r="E42"/>
  <c r="O41"/>
  <c r="O40"/>
  <c r="N12"/>
  <c r="M12"/>
  <c r="L12"/>
  <c r="K12"/>
  <c r="J12"/>
  <c r="I12"/>
  <c r="H12"/>
  <c r="G12"/>
  <c r="F12"/>
  <c r="E3"/>
  <c r="E4"/>
  <c r="E5"/>
  <c r="E6"/>
  <c r="E7"/>
  <c r="E8"/>
  <c r="E9"/>
  <c r="E10"/>
  <c r="E11"/>
  <c r="E12"/>
  <c r="P11"/>
  <c r="O11"/>
  <c r="P10"/>
  <c r="O10"/>
  <c r="P9"/>
  <c r="O9"/>
  <c r="P8"/>
  <c r="O8"/>
  <c r="P7"/>
  <c r="O7"/>
  <c r="P6"/>
  <c r="O6"/>
  <c r="P5"/>
  <c r="O5"/>
  <c r="P4"/>
  <c r="O4"/>
  <c r="P3"/>
  <c r="O3"/>
</calcChain>
</file>

<file path=xl/sharedStrings.xml><?xml version="1.0" encoding="utf-8"?>
<sst xmlns="http://schemas.openxmlformats.org/spreadsheetml/2006/main" count="95" uniqueCount="58">
  <si>
    <t>Tabelle MAQ</t>
  </si>
  <si>
    <t>Tabelle MAQ  ALT bis 2013</t>
  </si>
  <si>
    <t>Milchverwertung nach Inhaltsstoffen (Milchäquivalent; MAQ)</t>
  </si>
  <si>
    <t>2000/02</t>
  </si>
  <si>
    <t>Anteil 14</t>
  </si>
  <si>
    <t>entwick 13-14</t>
  </si>
  <si>
    <t>Anteil 13</t>
  </si>
  <si>
    <t>entwick 12-13</t>
  </si>
  <si>
    <t>Fromage</t>
  </si>
  <si>
    <t>Käse</t>
  </si>
  <si>
    <t>Séré</t>
  </si>
  <si>
    <t>Quark</t>
  </si>
  <si>
    <t>Lait de consommation</t>
  </si>
  <si>
    <t>Konsummilch</t>
  </si>
  <si>
    <t>Crème de consommation</t>
  </si>
  <si>
    <t>Konsumrahm</t>
  </si>
  <si>
    <t>Yogourt</t>
  </si>
  <si>
    <t>Jogurt</t>
  </si>
  <si>
    <t>Autres produits à base de lait (glaces, boissons lactées, desserts, etc.)</t>
  </si>
  <si>
    <t>übrige Frischmilchprodukte (Speiseeis, Milchgetränke, Dessertprodukte etc.)</t>
  </si>
  <si>
    <t>Conserves de lait (lait condensé, poudre de lait, poudre de crème, etc.)</t>
  </si>
  <si>
    <t>Dauermilchwaren (Kondensmilch, Milchpulver, Rahmpulver, etc.)</t>
  </si>
  <si>
    <t>Beurre</t>
  </si>
  <si>
    <t>Butter</t>
  </si>
  <si>
    <t>Autre transformation (p. ex. poudre protéinée concentrée), différences de poids</t>
  </si>
  <si>
    <t>andere Verwertung (z.B. hochprozentige Eiweisspulver), Gewichtsdifferenzen</t>
  </si>
  <si>
    <t>1 MAQ entspricht 1 kg Milch mit 0,73% Fett- und Proteinanteil</t>
  </si>
  <si>
    <t xml:space="preserve">Quelle: TSM </t>
  </si>
  <si>
    <t>nicht mehr ab 2014</t>
  </si>
  <si>
    <t>Hergestellte Milchprodukte</t>
  </si>
  <si>
    <t>calculs</t>
  </si>
  <si>
    <t>Delta13-12</t>
  </si>
  <si>
    <t>Hartkäse</t>
  </si>
  <si>
    <t>Halbhartkäse</t>
  </si>
  <si>
    <t>Weichkäse</t>
  </si>
  <si>
    <t>Frischkäse</t>
  </si>
  <si>
    <t>Schaf- und Ziegenkäse</t>
  </si>
  <si>
    <t>Rahm</t>
  </si>
  <si>
    <t>Butter und Butterfette</t>
  </si>
  <si>
    <t>Milchpulver und Milchkondensat</t>
  </si>
  <si>
    <t>Alpkäse halbhart</t>
  </si>
  <si>
    <t>Conveniencekäse</t>
  </si>
  <si>
    <t>Emmentaler</t>
  </si>
  <si>
    <t>Sbrinz</t>
  </si>
  <si>
    <t>Gruyère</t>
  </si>
  <si>
    <t>Mozzarella</t>
  </si>
  <si>
    <t>Milchgetränke</t>
  </si>
  <si>
    <t>Sauermilch</t>
  </si>
  <si>
    <t>Sauerrahm</t>
  </si>
  <si>
    <t>Sauermilch und Sauermilchprodukte</t>
  </si>
  <si>
    <t>VMP</t>
  </si>
  <si>
    <t>teilentrahmtes MP</t>
  </si>
  <si>
    <t>Fettanger. MP &amp; Rahmpulver</t>
  </si>
  <si>
    <t>MMP</t>
  </si>
  <si>
    <t>Buttermilchpulver</t>
  </si>
  <si>
    <t>Molkenpulver</t>
  </si>
  <si>
    <t>Milchkondensat</t>
  </si>
  <si>
    <t>Milchpulver und Milchpulverkondensat</t>
  </si>
</sst>
</file>

<file path=xl/styles.xml><?xml version="1.0" encoding="utf-8"?>
<styleSheet xmlns="http://schemas.openxmlformats.org/spreadsheetml/2006/main">
  <numFmts count="4">
    <numFmt numFmtId="171" formatCode="_ * #,##0.00_ ;_ * \-#,##0.00_ ;_ * &quot;-&quot;??_ ;_ @_ "/>
    <numFmt numFmtId="198" formatCode="0.0"/>
    <numFmt numFmtId="201" formatCode="#\ ###\ ###\ ##0"/>
    <numFmt numFmtId="213" formatCode="_ * #,##0_ ;_ * \-#,##0_ ;_ * &quot;-&quot;??_ ;_ @_ 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Verdana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2" applyNumberFormat="1" applyFont="1" applyFill="1" applyBorder="1" applyAlignment="1"/>
    <xf numFmtId="201" fontId="0" fillId="0" borderId="0" xfId="0" applyNumberFormat="1" applyAlignment="1">
      <alignment horizontal="right"/>
    </xf>
    <xf numFmtId="198" fontId="4" fillId="0" borderId="0" xfId="0" applyNumberFormat="1" applyFont="1" applyAlignment="1">
      <alignment horizontal="right"/>
    </xf>
    <xf numFmtId="0" fontId="0" fillId="3" borderId="0" xfId="0" applyFill="1"/>
    <xf numFmtId="0" fontId="2" fillId="0" borderId="1" xfId="0" applyFont="1" applyBorder="1" applyAlignment="1">
      <alignment wrapText="1"/>
    </xf>
    <xf numFmtId="49" fontId="2" fillId="4" borderId="1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/>
    <xf numFmtId="0" fontId="2" fillId="4" borderId="3" xfId="0" applyFont="1" applyFill="1" applyBorder="1"/>
    <xf numFmtId="9" fontId="1" fillId="4" borderId="4" xfId="0" quotePrefix="1" applyNumberFormat="1" applyFont="1" applyFill="1" applyBorder="1" applyAlignment="1">
      <alignment horizontal="right"/>
    </xf>
    <xf numFmtId="0" fontId="1" fillId="4" borderId="4" xfId="0" applyFont="1" applyFill="1" applyBorder="1"/>
    <xf numFmtId="0" fontId="1" fillId="0" borderId="5" xfId="0" applyFont="1" applyBorder="1"/>
    <xf numFmtId="213" fontId="0" fillId="0" borderId="5" xfId="1" applyNumberFormat="1" applyFont="1" applyBorder="1"/>
    <xf numFmtId="213" fontId="0" fillId="0" borderId="0" xfId="1" applyNumberFormat="1" applyFont="1" applyBorder="1"/>
    <xf numFmtId="213" fontId="0" fillId="0" borderId="6" xfId="1" applyNumberFormat="1" applyFont="1" applyBorder="1"/>
    <xf numFmtId="198" fontId="2" fillId="0" borderId="7" xfId="0" applyNumberFormat="1" applyFont="1" applyBorder="1"/>
    <xf numFmtId="198" fontId="0" fillId="0" borderId="7" xfId="0" applyNumberFormat="1" applyBorder="1"/>
    <xf numFmtId="0" fontId="1" fillId="0" borderId="5" xfId="0" applyFont="1" applyBorder="1" applyAlignment="1">
      <alignment wrapText="1"/>
    </xf>
    <xf numFmtId="0" fontId="1" fillId="0" borderId="8" xfId="0" applyFont="1" applyBorder="1"/>
    <xf numFmtId="213" fontId="0" fillId="0" borderId="8" xfId="1" applyNumberFormat="1" applyFont="1" applyBorder="1"/>
    <xf numFmtId="213" fontId="0" fillId="0" borderId="9" xfId="1" applyNumberFormat="1" applyFont="1" applyBorder="1"/>
    <xf numFmtId="213" fontId="0" fillId="0" borderId="10" xfId="1" applyNumberFormat="1" applyFont="1" applyBorder="1"/>
    <xf numFmtId="198" fontId="2" fillId="0" borderId="11" xfId="0" applyNumberFormat="1" applyFont="1" applyBorder="1"/>
    <xf numFmtId="198" fontId="0" fillId="0" borderId="11" xfId="0" applyNumberFormat="1" applyBorder="1"/>
    <xf numFmtId="213" fontId="0" fillId="0" borderId="12" xfId="0" applyNumberFormat="1" applyBorder="1"/>
    <xf numFmtId="213" fontId="0" fillId="0" borderId="13" xfId="0" applyNumberFormat="1" applyBorder="1"/>
    <xf numFmtId="213" fontId="0" fillId="0" borderId="14" xfId="0" applyNumberFormat="1" applyBorder="1"/>
    <xf numFmtId="0" fontId="2" fillId="0" borderId="11" xfId="0" applyFont="1" applyBorder="1"/>
    <xf numFmtId="0" fontId="5" fillId="0" borderId="0" xfId="0" applyFont="1"/>
    <xf numFmtId="213" fontId="0" fillId="0" borderId="0" xfId="0" applyNumberFormat="1"/>
    <xf numFmtId="198" fontId="0" fillId="0" borderId="0" xfId="0" applyNumberFormat="1"/>
    <xf numFmtId="0" fontId="0" fillId="0" borderId="0" xfId="0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Border="1"/>
    <xf numFmtId="0" fontId="1" fillId="3" borderId="0" xfId="0" applyFont="1" applyFill="1" applyBorder="1"/>
    <xf numFmtId="0" fontId="1" fillId="0" borderId="0" xfId="0" applyFont="1"/>
    <xf numFmtId="3" fontId="1" fillId="0" borderId="0" xfId="0" applyNumberFormat="1" applyFont="1" applyFill="1" applyBorder="1"/>
    <xf numFmtId="3" fontId="0" fillId="0" borderId="0" xfId="1" applyNumberFormat="1" applyFont="1" applyFill="1" applyBorder="1"/>
    <xf numFmtId="3" fontId="1" fillId="3" borderId="0" xfId="1" applyNumberFormat="1" applyFont="1" applyFill="1" applyBorder="1"/>
    <xf numFmtId="0" fontId="1" fillId="4" borderId="0" xfId="0" applyFont="1" applyFill="1"/>
    <xf numFmtId="3" fontId="1" fillId="0" borderId="0" xfId="1" applyNumberFormat="1" applyFont="1" applyFill="1" applyBorder="1"/>
    <xf numFmtId="3" fontId="0" fillId="0" borderId="0" xfId="0" applyNumberFormat="1"/>
    <xf numFmtId="3" fontId="0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0" fillId="0" borderId="0" xfId="0" applyNumberFormat="1" applyBorder="1"/>
    <xf numFmtId="0" fontId="1" fillId="0" borderId="0" xfId="0" applyFont="1" applyFill="1"/>
    <xf numFmtId="0" fontId="6" fillId="0" borderId="0" xfId="0" applyFont="1" applyFill="1"/>
    <xf numFmtId="3" fontId="6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 applyBorder="1"/>
    <xf numFmtId="0" fontId="6" fillId="0" borderId="0" xfId="0" applyFont="1"/>
    <xf numFmtId="3" fontId="6" fillId="0" borderId="0" xfId="0" applyNumberFormat="1" applyFont="1" applyBorder="1"/>
  </cellXfs>
  <cellStyles count="3">
    <cellStyle name="Dezimal" xfId="1" builtinId="3"/>
    <cellStyle name="Standard" xfId="0" builtinId="0"/>
    <cellStyle name="Standard_ackerland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</xdr:row>
      <xdr:rowOff>0</xdr:rowOff>
    </xdr:from>
    <xdr:to>
      <xdr:col>8</xdr:col>
      <xdr:colOff>88900</xdr:colOff>
      <xdr:row>19</xdr:row>
      <xdr:rowOff>12700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32100" y="3390900"/>
          <a:ext cx="8890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de-DE"/>
        </a:p>
      </xdr:txBody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8</xdr:col>
      <xdr:colOff>88900</xdr:colOff>
      <xdr:row>19</xdr:row>
      <xdr:rowOff>12700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832100" y="3390900"/>
          <a:ext cx="8890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70"/>
  <sheetViews>
    <sheetView tabSelected="1" zoomScale="145" zoomScaleNormal="145" zoomScalePageLayoutView="145" workbookViewId="0">
      <selection activeCell="O38" sqref="O38"/>
    </sheetView>
  </sheetViews>
  <sheetFormatPr baseColWidth="10" defaultRowHeight="12" outlineLevelCol="1"/>
  <cols>
    <col min="1" max="1" width="24" customWidth="1"/>
    <col min="2" max="2" width="10.6640625" hidden="1" customWidth="1" outlineLevel="1"/>
    <col min="3" max="3" width="9.83203125" hidden="1" customWidth="1" outlineLevel="1"/>
    <col min="4" max="4" width="10.5" hidden="1" customWidth="1" outlineLevel="1"/>
    <col min="5" max="5" width="13.1640625" customWidth="1" collapsed="1"/>
    <col min="6" max="6" width="9.83203125" hidden="1" customWidth="1" outlineLevel="1"/>
    <col min="7" max="7" width="10.33203125" hidden="1" customWidth="1" outlineLevel="1"/>
    <col min="8" max="8" width="10.1640625" hidden="1" customWidth="1" outlineLevel="1"/>
    <col min="9" max="9" width="10.33203125" customWidth="1" collapsed="1"/>
    <col min="10" max="14" width="10.5" customWidth="1"/>
    <col min="15" max="15" width="9.83203125" customWidth="1"/>
    <col min="16" max="16" width="12" customWidth="1"/>
    <col min="20" max="20" width="11.5" style="4" customWidth="1"/>
  </cols>
  <sheetData>
    <row r="1" spans="1:35" ht="15">
      <c r="A1" s="1" t="s">
        <v>0</v>
      </c>
      <c r="F1" s="2"/>
      <c r="G1" s="2"/>
      <c r="H1" s="3"/>
      <c r="T1" s="4" t="s">
        <v>1</v>
      </c>
      <c r="U1" s="4"/>
    </row>
    <row r="2" spans="1:35" ht="36">
      <c r="A2" s="5" t="s">
        <v>2</v>
      </c>
      <c r="B2" s="6">
        <v>2000</v>
      </c>
      <c r="C2" s="6">
        <v>2001</v>
      </c>
      <c r="D2" s="6">
        <v>2002</v>
      </c>
      <c r="E2" s="6" t="s">
        <v>3</v>
      </c>
      <c r="F2" s="7">
        <v>2005</v>
      </c>
      <c r="G2" s="8">
        <v>2006</v>
      </c>
      <c r="H2" s="8">
        <v>2007</v>
      </c>
      <c r="I2" s="9">
        <v>2009</v>
      </c>
      <c r="J2" s="9">
        <v>2010</v>
      </c>
      <c r="K2" s="9">
        <v>2011</v>
      </c>
      <c r="L2" s="9">
        <v>2012</v>
      </c>
      <c r="M2" s="8">
        <v>2013</v>
      </c>
      <c r="N2" s="8">
        <v>2014</v>
      </c>
      <c r="O2" s="10" t="s">
        <v>4</v>
      </c>
      <c r="P2" s="11" t="s">
        <v>5</v>
      </c>
      <c r="T2" s="4" t="s">
        <v>2</v>
      </c>
      <c r="U2">
        <v>2000</v>
      </c>
      <c r="V2">
        <v>2001</v>
      </c>
      <c r="W2">
        <v>2002</v>
      </c>
      <c r="X2" t="s">
        <v>3</v>
      </c>
      <c r="Y2">
        <v>2005</v>
      </c>
      <c r="Z2">
        <v>2006</v>
      </c>
      <c r="AA2">
        <v>2007</v>
      </c>
      <c r="AB2">
        <v>2008</v>
      </c>
      <c r="AC2">
        <v>2009</v>
      </c>
      <c r="AD2">
        <v>2010</v>
      </c>
      <c r="AE2">
        <v>2011</v>
      </c>
      <c r="AF2">
        <v>2012</v>
      </c>
      <c r="AG2">
        <v>2013</v>
      </c>
      <c r="AH2" t="s">
        <v>6</v>
      </c>
      <c r="AI2" t="s">
        <v>7</v>
      </c>
    </row>
    <row r="3" spans="1:35">
      <c r="A3" s="12" t="s">
        <v>8</v>
      </c>
      <c r="B3" s="13">
        <v>1409958</v>
      </c>
      <c r="C3" s="13">
        <v>1419714</v>
      </c>
      <c r="D3" s="13">
        <v>1297855</v>
      </c>
      <c r="E3" s="13">
        <f>(B3+C3+D3)/3</f>
        <v>1375842.3333333333</v>
      </c>
      <c r="F3" s="14">
        <v>1353285</v>
      </c>
      <c r="G3" s="14">
        <v>1402552</v>
      </c>
      <c r="H3" s="14">
        <v>1426736</v>
      </c>
      <c r="I3" s="15">
        <v>1429872</v>
      </c>
      <c r="J3" s="15">
        <v>1453442</v>
      </c>
      <c r="K3" s="15">
        <v>1443145</v>
      </c>
      <c r="L3" s="15">
        <v>1458231</v>
      </c>
      <c r="M3" s="14">
        <v>1463090</v>
      </c>
      <c r="N3" s="14">
        <v>1480970</v>
      </c>
      <c r="O3" s="16">
        <f t="shared" ref="O3:O11" si="0">N3*$O$12/$N$12</f>
        <v>41.829024564669943</v>
      </c>
      <c r="P3" s="17">
        <f t="shared" ref="P3:P11" si="1">+(100*N3/M3)-100</f>
        <v>1.2220710961048127</v>
      </c>
      <c r="T3" s="4" t="s">
        <v>9</v>
      </c>
      <c r="U3">
        <v>1409958</v>
      </c>
      <c r="V3">
        <v>1419714</v>
      </c>
      <c r="W3">
        <v>1297855</v>
      </c>
      <c r="X3">
        <v>1375842.3333333333</v>
      </c>
      <c r="Y3">
        <v>1353285</v>
      </c>
      <c r="Z3">
        <v>1402552</v>
      </c>
      <c r="AA3">
        <v>1426736</v>
      </c>
      <c r="AB3">
        <v>1443644</v>
      </c>
      <c r="AC3">
        <v>1429872</v>
      </c>
      <c r="AD3">
        <v>1453442</v>
      </c>
      <c r="AE3">
        <v>1443145</v>
      </c>
      <c r="AF3">
        <v>1458231</v>
      </c>
      <c r="AG3">
        <v>1463090</v>
      </c>
      <c r="AH3">
        <v>42.672965816186206</v>
      </c>
      <c r="AI3">
        <v>0.33321195338736231</v>
      </c>
    </row>
    <row r="4" spans="1:35">
      <c r="A4" s="12" t="s">
        <v>10</v>
      </c>
      <c r="B4" s="13">
        <v>17403</v>
      </c>
      <c r="C4" s="13">
        <v>20789</v>
      </c>
      <c r="D4" s="13">
        <v>19906</v>
      </c>
      <c r="E4" s="13">
        <f t="shared" ref="E4:E11" si="2">(B4+C4+D4)/3</f>
        <v>19366</v>
      </c>
      <c r="F4" s="14">
        <v>18229</v>
      </c>
      <c r="G4" s="14">
        <v>18498</v>
      </c>
      <c r="H4" s="14">
        <v>18779</v>
      </c>
      <c r="I4" s="15">
        <v>16808</v>
      </c>
      <c r="J4" s="15">
        <v>15999</v>
      </c>
      <c r="K4" s="15">
        <v>16223</v>
      </c>
      <c r="L4" s="15">
        <v>23214</v>
      </c>
      <c r="M4" s="14">
        <v>23251</v>
      </c>
      <c r="N4" s="14">
        <v>25947</v>
      </c>
      <c r="O4" s="16">
        <f t="shared" si="0"/>
        <v>0.73285596627851413</v>
      </c>
      <c r="P4" s="17">
        <f t="shared" si="1"/>
        <v>11.59520020644274</v>
      </c>
      <c r="T4" s="4" t="s">
        <v>11</v>
      </c>
      <c r="U4">
        <v>17403</v>
      </c>
      <c r="V4">
        <v>20789</v>
      </c>
      <c r="W4">
        <v>19906</v>
      </c>
      <c r="X4">
        <v>19366</v>
      </c>
      <c r="Y4">
        <v>18229</v>
      </c>
      <c r="Z4">
        <v>18498</v>
      </c>
      <c r="AA4">
        <v>18779</v>
      </c>
      <c r="AB4">
        <v>16855</v>
      </c>
      <c r="AC4">
        <v>16808</v>
      </c>
      <c r="AD4">
        <v>15999</v>
      </c>
      <c r="AE4">
        <v>16223</v>
      </c>
      <c r="AF4">
        <v>23214</v>
      </c>
      <c r="AG4">
        <v>23251</v>
      </c>
      <c r="AH4">
        <v>0.67814633972766236</v>
      </c>
      <c r="AI4">
        <v>0.15938657706556114</v>
      </c>
    </row>
    <row r="5" spans="1:35">
      <c r="A5" s="12" t="s">
        <v>12</v>
      </c>
      <c r="B5" s="13">
        <v>462410</v>
      </c>
      <c r="C5" s="13">
        <v>460524</v>
      </c>
      <c r="D5" s="13">
        <v>455880</v>
      </c>
      <c r="E5" s="13">
        <f t="shared" si="2"/>
        <v>459604.66666666669</v>
      </c>
      <c r="F5" s="14">
        <v>447743</v>
      </c>
      <c r="G5" s="14">
        <v>450491</v>
      </c>
      <c r="H5" s="14">
        <v>447445</v>
      </c>
      <c r="I5" s="15">
        <v>425410</v>
      </c>
      <c r="J5" s="15">
        <v>422867</v>
      </c>
      <c r="K5" s="15">
        <v>415910</v>
      </c>
      <c r="L5" s="15">
        <v>411721</v>
      </c>
      <c r="M5" s="14">
        <v>408784</v>
      </c>
      <c r="N5" s="14">
        <v>405559</v>
      </c>
      <c r="O5" s="16">
        <f t="shared" si="0"/>
        <v>11.454747478627505</v>
      </c>
      <c r="P5" s="17">
        <f t="shared" si="1"/>
        <v>-0.7889252025519653</v>
      </c>
      <c r="T5" s="4" t="s">
        <v>13</v>
      </c>
      <c r="U5">
        <v>462410</v>
      </c>
      <c r="V5">
        <v>460524</v>
      </c>
      <c r="W5">
        <v>455880</v>
      </c>
      <c r="X5">
        <v>459604.66666666669</v>
      </c>
      <c r="Y5">
        <v>447743</v>
      </c>
      <c r="Z5">
        <v>450491</v>
      </c>
      <c r="AA5">
        <v>447445</v>
      </c>
      <c r="AB5">
        <v>438267</v>
      </c>
      <c r="AC5">
        <v>425410</v>
      </c>
      <c r="AD5">
        <v>422867</v>
      </c>
      <c r="AE5">
        <v>415910</v>
      </c>
      <c r="AF5">
        <v>411721</v>
      </c>
      <c r="AG5">
        <v>408784</v>
      </c>
      <c r="AH5">
        <v>11.922729058502117</v>
      </c>
      <c r="AI5">
        <v>-0.71334714527556287</v>
      </c>
    </row>
    <row r="6" spans="1:35">
      <c r="A6" s="12" t="s">
        <v>14</v>
      </c>
      <c r="B6" s="13">
        <v>252166</v>
      </c>
      <c r="C6" s="13">
        <v>259329</v>
      </c>
      <c r="D6" s="13">
        <v>263096</v>
      </c>
      <c r="E6" s="13">
        <f t="shared" si="2"/>
        <v>258197</v>
      </c>
      <c r="F6" s="14">
        <v>251016</v>
      </c>
      <c r="G6" s="14">
        <v>250588</v>
      </c>
      <c r="H6" s="14">
        <v>261331</v>
      </c>
      <c r="I6" s="15">
        <v>262261</v>
      </c>
      <c r="J6" s="15">
        <v>266864</v>
      </c>
      <c r="K6" s="15">
        <v>279259</v>
      </c>
      <c r="L6" s="15">
        <v>279488</v>
      </c>
      <c r="M6" s="14">
        <v>286420</v>
      </c>
      <c r="N6" s="14">
        <v>281120</v>
      </c>
      <c r="O6" s="16">
        <f t="shared" si="0"/>
        <v>7.9400496874481012</v>
      </c>
      <c r="P6" s="17">
        <f t="shared" si="1"/>
        <v>-1.8504294392849658</v>
      </c>
      <c r="T6" s="4" t="s">
        <v>15</v>
      </c>
      <c r="U6">
        <v>252166</v>
      </c>
      <c r="V6">
        <v>259329</v>
      </c>
      <c r="W6">
        <v>263096</v>
      </c>
      <c r="X6">
        <v>258197</v>
      </c>
      <c r="Y6">
        <v>251016</v>
      </c>
      <c r="Z6">
        <v>250588</v>
      </c>
      <c r="AA6">
        <v>261331</v>
      </c>
      <c r="AB6">
        <v>258686</v>
      </c>
      <c r="AC6">
        <v>262261</v>
      </c>
      <c r="AD6">
        <v>266864</v>
      </c>
      <c r="AE6">
        <v>279259</v>
      </c>
      <c r="AF6">
        <v>279488</v>
      </c>
      <c r="AG6">
        <v>286420</v>
      </c>
      <c r="AH6">
        <v>8.3538202496579519</v>
      </c>
      <c r="AI6">
        <v>2.4802495992672249</v>
      </c>
    </row>
    <row r="7" spans="1:35">
      <c r="A7" s="12" t="s">
        <v>16</v>
      </c>
      <c r="B7" s="13">
        <v>32731</v>
      </c>
      <c r="C7" s="13">
        <v>76269</v>
      </c>
      <c r="D7" s="13">
        <v>101010</v>
      </c>
      <c r="E7" s="13">
        <f t="shared" si="2"/>
        <v>70003.333333333328</v>
      </c>
      <c r="F7" s="14">
        <v>111971</v>
      </c>
      <c r="G7" s="14">
        <v>111920</v>
      </c>
      <c r="H7" s="14">
        <v>112586</v>
      </c>
      <c r="I7" s="15">
        <v>114997</v>
      </c>
      <c r="J7" s="15">
        <v>114555</v>
      </c>
      <c r="K7" s="15">
        <v>113230</v>
      </c>
      <c r="L7" s="15">
        <v>113263</v>
      </c>
      <c r="M7" s="14">
        <v>113681</v>
      </c>
      <c r="N7" s="14">
        <v>115287</v>
      </c>
      <c r="O7" s="16">
        <f t="shared" si="0"/>
        <v>3.2562055645874688</v>
      </c>
      <c r="P7" s="17">
        <f t="shared" si="1"/>
        <v>1.4127250815879506</v>
      </c>
      <c r="T7" s="4" t="s">
        <v>17</v>
      </c>
      <c r="U7">
        <v>32731</v>
      </c>
      <c r="V7">
        <v>76269</v>
      </c>
      <c r="W7">
        <v>101010</v>
      </c>
      <c r="X7">
        <v>70003.333333333328</v>
      </c>
      <c r="Y7">
        <v>111971</v>
      </c>
      <c r="Z7">
        <v>111920</v>
      </c>
      <c r="AA7">
        <v>112586</v>
      </c>
      <c r="AB7">
        <v>115435</v>
      </c>
      <c r="AC7">
        <v>114997</v>
      </c>
      <c r="AD7">
        <v>114555</v>
      </c>
      <c r="AE7">
        <v>113230</v>
      </c>
      <c r="AF7">
        <v>113263</v>
      </c>
      <c r="AG7">
        <v>113681</v>
      </c>
      <c r="AH7">
        <v>3.3156575651189359</v>
      </c>
      <c r="AI7">
        <v>0.36905255908814638</v>
      </c>
    </row>
    <row r="8" spans="1:35" ht="36">
      <c r="A8" s="18" t="s">
        <v>18</v>
      </c>
      <c r="B8" s="13">
        <v>148842</v>
      </c>
      <c r="C8" s="13">
        <v>87758</v>
      </c>
      <c r="D8" s="13">
        <v>66379</v>
      </c>
      <c r="E8" s="13">
        <f t="shared" si="2"/>
        <v>100993</v>
      </c>
      <c r="F8" s="14">
        <v>90508</v>
      </c>
      <c r="G8" s="14">
        <v>91816</v>
      </c>
      <c r="H8" s="14">
        <v>98148</v>
      </c>
      <c r="I8" s="15">
        <v>99010</v>
      </c>
      <c r="J8" s="15">
        <v>98429</v>
      </c>
      <c r="K8" s="15">
        <v>92268</v>
      </c>
      <c r="L8" s="15">
        <v>97031</v>
      </c>
      <c r="M8" s="14">
        <v>106444</v>
      </c>
      <c r="N8" s="14">
        <v>106578</v>
      </c>
      <c r="O8" s="16">
        <f t="shared" si="0"/>
        <v>3.0102255819181978</v>
      </c>
      <c r="P8" s="17">
        <f t="shared" si="1"/>
        <v>0.12588779076321543</v>
      </c>
      <c r="T8" s="4" t="s">
        <v>19</v>
      </c>
      <c r="U8">
        <v>148842</v>
      </c>
      <c r="V8">
        <v>87758</v>
      </c>
      <c r="W8">
        <v>66379</v>
      </c>
      <c r="X8">
        <v>100993</v>
      </c>
      <c r="Y8">
        <v>90508</v>
      </c>
      <c r="Z8">
        <v>91816</v>
      </c>
      <c r="AA8">
        <v>98148</v>
      </c>
      <c r="AB8">
        <v>109295</v>
      </c>
      <c r="AC8">
        <v>99010</v>
      </c>
      <c r="AD8">
        <v>98429</v>
      </c>
      <c r="AE8">
        <v>92268</v>
      </c>
      <c r="AF8">
        <v>97031</v>
      </c>
      <c r="AG8">
        <v>106444</v>
      </c>
      <c r="AH8">
        <v>3.1045808346295338</v>
      </c>
      <c r="AI8">
        <v>9.701023384279253</v>
      </c>
    </row>
    <row r="9" spans="1:35">
      <c r="A9" s="12" t="s">
        <v>20</v>
      </c>
      <c r="B9" s="13">
        <v>327713</v>
      </c>
      <c r="C9" s="13">
        <v>316662</v>
      </c>
      <c r="D9" s="13">
        <v>350362</v>
      </c>
      <c r="E9" s="13">
        <f t="shared" si="2"/>
        <v>331579</v>
      </c>
      <c r="F9" s="14">
        <v>309946</v>
      </c>
      <c r="G9" s="14">
        <v>288845</v>
      </c>
      <c r="H9" s="14">
        <v>306172</v>
      </c>
      <c r="I9" s="15">
        <v>367990</v>
      </c>
      <c r="J9" s="15">
        <v>367795</v>
      </c>
      <c r="K9" s="15">
        <v>364813</v>
      </c>
      <c r="L9" s="15">
        <v>367100</v>
      </c>
      <c r="M9" s="14">
        <v>326734</v>
      </c>
      <c r="N9" s="14">
        <v>381021</v>
      </c>
      <c r="O9" s="16">
        <f t="shared" si="0"/>
        <v>10.76168779155223</v>
      </c>
      <c r="P9" s="17">
        <f t="shared" si="1"/>
        <v>16.615044654061109</v>
      </c>
      <c r="T9" s="4" t="s">
        <v>21</v>
      </c>
      <c r="U9">
        <v>327713</v>
      </c>
      <c r="V9">
        <v>316662</v>
      </c>
      <c r="W9">
        <v>350362</v>
      </c>
      <c r="X9">
        <v>331579</v>
      </c>
      <c r="Y9">
        <v>309946</v>
      </c>
      <c r="Z9">
        <v>288845</v>
      </c>
      <c r="AA9">
        <v>306172</v>
      </c>
      <c r="AB9">
        <v>361144</v>
      </c>
      <c r="AC9">
        <v>367990</v>
      </c>
      <c r="AD9">
        <v>367795</v>
      </c>
      <c r="AE9">
        <v>364813</v>
      </c>
      <c r="AF9">
        <v>367100</v>
      </c>
      <c r="AG9">
        <v>326734</v>
      </c>
      <c r="AH9">
        <v>9.5296316788343738</v>
      </c>
      <c r="AI9">
        <v>-10.995913919912837</v>
      </c>
    </row>
    <row r="10" spans="1:35">
      <c r="A10" s="12" t="s">
        <v>22</v>
      </c>
      <c r="B10" s="13">
        <v>458599</v>
      </c>
      <c r="C10" s="13">
        <v>465147</v>
      </c>
      <c r="D10" s="13">
        <v>506466</v>
      </c>
      <c r="E10" s="13">
        <f t="shared" si="2"/>
        <v>476737.33333333331</v>
      </c>
      <c r="F10" s="14">
        <v>480803</v>
      </c>
      <c r="G10" s="14">
        <v>463774</v>
      </c>
      <c r="H10" s="14">
        <v>451701</v>
      </c>
      <c r="I10" s="15">
        <v>572021</v>
      </c>
      <c r="J10" s="15">
        <v>580541</v>
      </c>
      <c r="K10" s="15">
        <v>583730</v>
      </c>
      <c r="L10" s="15">
        <v>588398</v>
      </c>
      <c r="M10" s="14">
        <v>539606</v>
      </c>
      <c r="N10" s="14">
        <v>572467</v>
      </c>
      <c r="O10" s="16">
        <f t="shared" si="0"/>
        <v>16.168954270149232</v>
      </c>
      <c r="P10" s="17">
        <f t="shared" si="1"/>
        <v>6.0898136788693904</v>
      </c>
      <c r="T10" s="4" t="s">
        <v>23</v>
      </c>
      <c r="U10">
        <v>458599</v>
      </c>
      <c r="V10">
        <v>465147</v>
      </c>
      <c r="W10">
        <v>506466</v>
      </c>
      <c r="X10">
        <v>476737.33333333331</v>
      </c>
      <c r="Y10">
        <v>480803</v>
      </c>
      <c r="Z10">
        <v>463774</v>
      </c>
      <c r="AA10">
        <v>451701</v>
      </c>
      <c r="AB10">
        <v>550636</v>
      </c>
      <c r="AC10">
        <v>572021</v>
      </c>
      <c r="AD10">
        <v>580541</v>
      </c>
      <c r="AE10">
        <v>583730</v>
      </c>
      <c r="AF10">
        <v>588398</v>
      </c>
      <c r="AG10">
        <v>539606</v>
      </c>
      <c r="AH10">
        <v>15.738326686812822</v>
      </c>
      <c r="AI10">
        <v>-8.2923463370031811</v>
      </c>
    </row>
    <row r="11" spans="1:35">
      <c r="A11" s="19" t="s">
        <v>24</v>
      </c>
      <c r="B11" s="20">
        <v>87234</v>
      </c>
      <c r="C11" s="20">
        <v>127871</v>
      </c>
      <c r="D11" s="20">
        <v>152218</v>
      </c>
      <c r="E11" s="20">
        <f t="shared" si="2"/>
        <v>122441</v>
      </c>
      <c r="F11" s="21">
        <v>139721</v>
      </c>
      <c r="G11" s="21">
        <v>126488</v>
      </c>
      <c r="H11" s="21">
        <v>137190</v>
      </c>
      <c r="I11" s="22">
        <v>126983</v>
      </c>
      <c r="J11" s="22">
        <v>117130</v>
      </c>
      <c r="K11" s="22">
        <v>163395</v>
      </c>
      <c r="L11" s="22">
        <v>132385</v>
      </c>
      <c r="M11" s="21">
        <v>160601</v>
      </c>
      <c r="N11" s="21">
        <v>171583</v>
      </c>
      <c r="O11" s="23">
        <f t="shared" si="0"/>
        <v>4.8462490947688091</v>
      </c>
      <c r="P11" s="24">
        <f t="shared" si="1"/>
        <v>6.8380645201462045</v>
      </c>
      <c r="T11" s="4" t="s">
        <v>25</v>
      </c>
      <c r="U11">
        <v>87234</v>
      </c>
      <c r="V11">
        <v>127871</v>
      </c>
      <c r="W11">
        <v>152218</v>
      </c>
      <c r="X11">
        <v>122441</v>
      </c>
      <c r="Y11">
        <v>139721</v>
      </c>
      <c r="Z11">
        <v>126488</v>
      </c>
      <c r="AA11">
        <v>137190</v>
      </c>
      <c r="AB11">
        <v>129086</v>
      </c>
      <c r="AC11">
        <v>126983</v>
      </c>
      <c r="AD11">
        <v>117130</v>
      </c>
      <c r="AE11">
        <v>163395</v>
      </c>
      <c r="AF11">
        <v>132385</v>
      </c>
      <c r="AG11">
        <v>160601</v>
      </c>
      <c r="AH11">
        <v>4.684141770530398</v>
      </c>
      <c r="AI11">
        <v>21.313592929712584</v>
      </c>
    </row>
    <row r="12" spans="1:35">
      <c r="B12" s="25"/>
      <c r="C12" s="25"/>
      <c r="D12" s="25"/>
      <c r="E12" s="25">
        <f t="shared" ref="E12:N12" si="3">SUM(E3:E11)</f>
        <v>3214763.666666667</v>
      </c>
      <c r="F12" s="26">
        <f t="shared" si="3"/>
        <v>3203222</v>
      </c>
      <c r="G12" s="26">
        <f t="shared" si="3"/>
        <v>3204972</v>
      </c>
      <c r="H12" s="26">
        <f t="shared" si="3"/>
        <v>3260088</v>
      </c>
      <c r="I12" s="26">
        <f t="shared" si="3"/>
        <v>3415352</v>
      </c>
      <c r="J12" s="26">
        <f t="shared" si="3"/>
        <v>3437622</v>
      </c>
      <c r="K12" s="26">
        <f t="shared" si="3"/>
        <v>3471973</v>
      </c>
      <c r="L12" s="26">
        <f t="shared" si="3"/>
        <v>3470831</v>
      </c>
      <c r="M12" s="26">
        <f t="shared" si="3"/>
        <v>3428611</v>
      </c>
      <c r="N12" s="27">
        <f t="shared" si="3"/>
        <v>3540532</v>
      </c>
      <c r="O12" s="28">
        <v>100</v>
      </c>
      <c r="X12">
        <v>3214763.666666667</v>
      </c>
      <c r="Y12">
        <v>3203222</v>
      </c>
      <c r="Z12">
        <v>3204972</v>
      </c>
      <c r="AA12">
        <v>3260088</v>
      </c>
      <c r="AB12">
        <v>3423048</v>
      </c>
      <c r="AC12">
        <v>3415352</v>
      </c>
      <c r="AD12">
        <v>3437622</v>
      </c>
      <c r="AE12">
        <v>3471973</v>
      </c>
      <c r="AF12">
        <v>3470831</v>
      </c>
      <c r="AG12">
        <v>3428611</v>
      </c>
      <c r="AH12">
        <v>100</v>
      </c>
    </row>
    <row r="13" spans="1:35">
      <c r="A13" s="29" t="s">
        <v>26</v>
      </c>
      <c r="B13" s="29"/>
      <c r="C13" s="29"/>
      <c r="D13" s="30"/>
      <c r="E13" s="30"/>
      <c r="F13" s="30"/>
      <c r="G13" s="30"/>
      <c r="H13" s="30"/>
      <c r="I13" s="30"/>
      <c r="N13" s="30"/>
      <c r="T13" s="4" t="s">
        <v>26</v>
      </c>
    </row>
    <row r="14" spans="1:35">
      <c r="A14" s="29" t="s">
        <v>27</v>
      </c>
      <c r="B14" s="29"/>
      <c r="C14" s="29"/>
      <c r="E14" s="2"/>
      <c r="F14" s="2"/>
      <c r="N14" s="30"/>
      <c r="O14" s="31"/>
      <c r="P14" s="31"/>
      <c r="T14" s="4" t="s">
        <v>27</v>
      </c>
    </row>
    <row r="15" spans="1:35">
      <c r="A15" s="29"/>
      <c r="B15" s="29"/>
      <c r="C15" s="29"/>
      <c r="H15" s="32"/>
    </row>
    <row r="16" spans="1:35">
      <c r="H16" s="32"/>
    </row>
    <row r="17" spans="8:8">
      <c r="H17" s="32"/>
    </row>
    <row r="18" spans="8:8">
      <c r="H18" s="32"/>
    </row>
    <row r="38" spans="1:34" ht="232.5" customHeight="1">
      <c r="A38" t="s">
        <v>28</v>
      </c>
    </row>
    <row r="39" spans="1:34">
      <c r="A39" s="33" t="s">
        <v>29</v>
      </c>
      <c r="B39" s="4"/>
      <c r="C39" s="4"/>
      <c r="D39" s="4"/>
      <c r="E39" s="34" t="s">
        <v>30</v>
      </c>
      <c r="F39" s="4"/>
      <c r="G39" s="4"/>
      <c r="H39" s="4"/>
      <c r="I39" s="35">
        <v>2013</v>
      </c>
      <c r="J39" s="35">
        <v>2012</v>
      </c>
      <c r="K39" s="35">
        <v>2011</v>
      </c>
      <c r="L39" s="35">
        <v>2010</v>
      </c>
      <c r="M39" s="35">
        <v>2009</v>
      </c>
      <c r="N39" s="35">
        <v>2008</v>
      </c>
      <c r="O39" s="36" t="s">
        <v>31</v>
      </c>
      <c r="T39" s="4" t="s">
        <v>29</v>
      </c>
      <c r="X39" t="s">
        <v>30</v>
      </c>
      <c r="AB39">
        <v>2013</v>
      </c>
      <c r="AC39">
        <v>2012</v>
      </c>
      <c r="AD39">
        <v>2011</v>
      </c>
      <c r="AE39">
        <v>2010</v>
      </c>
      <c r="AF39">
        <v>2009</v>
      </c>
      <c r="AG39">
        <v>2008</v>
      </c>
      <c r="AH39" t="s">
        <v>31</v>
      </c>
    </row>
    <row r="40" spans="1:34">
      <c r="A40" s="37" t="s">
        <v>9</v>
      </c>
      <c r="I40" s="38">
        <v>182705</v>
      </c>
      <c r="J40" s="38">
        <v>181180</v>
      </c>
      <c r="K40" s="38">
        <v>181674</v>
      </c>
      <c r="L40" s="38">
        <v>181329</v>
      </c>
      <c r="M40" s="39">
        <v>178276</v>
      </c>
      <c r="N40" s="39">
        <v>179338</v>
      </c>
      <c r="O40" s="40">
        <f t="shared" ref="O40:O56" si="4">+I40-J40</f>
        <v>1525</v>
      </c>
      <c r="T40" s="4" t="s">
        <v>9</v>
      </c>
      <c r="AB40">
        <v>182705</v>
      </c>
      <c r="AC40">
        <v>181180</v>
      </c>
      <c r="AD40">
        <v>181674</v>
      </c>
      <c r="AE40">
        <v>181329</v>
      </c>
      <c r="AF40">
        <v>178276</v>
      </c>
      <c r="AG40">
        <v>179338</v>
      </c>
      <c r="AH40">
        <v>1525</v>
      </c>
    </row>
    <row r="41" spans="1:34">
      <c r="A41" s="41" t="s">
        <v>32</v>
      </c>
      <c r="I41" s="38">
        <v>68260</v>
      </c>
      <c r="J41" s="38">
        <v>69392</v>
      </c>
      <c r="K41" s="38">
        <v>67828</v>
      </c>
      <c r="L41" s="38">
        <v>69765</v>
      </c>
      <c r="M41" s="42">
        <v>69572</v>
      </c>
      <c r="N41" s="42">
        <v>72809</v>
      </c>
      <c r="O41" s="40">
        <f t="shared" si="4"/>
        <v>-1132</v>
      </c>
      <c r="T41" s="4" t="s">
        <v>32</v>
      </c>
      <c r="AB41">
        <v>68260</v>
      </c>
      <c r="AC41">
        <v>69392</v>
      </c>
      <c r="AD41">
        <v>67828</v>
      </c>
      <c r="AE41">
        <v>69765</v>
      </c>
      <c r="AF41">
        <v>69572</v>
      </c>
      <c r="AG41">
        <v>72809</v>
      </c>
      <c r="AH41">
        <v>-1132</v>
      </c>
    </row>
    <row r="42" spans="1:34">
      <c r="A42" s="41" t="s">
        <v>33</v>
      </c>
      <c r="E42" s="43">
        <f>+I42-N42</f>
        <v>6047</v>
      </c>
      <c r="I42" s="38">
        <v>61697</v>
      </c>
      <c r="J42" s="38">
        <v>60792</v>
      </c>
      <c r="K42" s="38">
        <v>58956</v>
      </c>
      <c r="L42" s="38">
        <v>57664</v>
      </c>
      <c r="M42" s="42">
        <v>56561</v>
      </c>
      <c r="N42" s="42">
        <v>55650</v>
      </c>
      <c r="O42" s="44">
        <f t="shared" si="4"/>
        <v>905</v>
      </c>
      <c r="T42" s="4" t="s">
        <v>33</v>
      </c>
      <c r="X42">
        <v>6047</v>
      </c>
      <c r="AB42">
        <v>61697</v>
      </c>
      <c r="AC42">
        <v>60792</v>
      </c>
      <c r="AD42">
        <v>58956</v>
      </c>
      <c r="AE42">
        <v>57664</v>
      </c>
      <c r="AF42">
        <v>56561</v>
      </c>
      <c r="AG42">
        <v>55650</v>
      </c>
      <c r="AH42">
        <v>905</v>
      </c>
    </row>
    <row r="43" spans="1:34">
      <c r="A43" s="41" t="s">
        <v>34</v>
      </c>
      <c r="I43" s="38">
        <v>6385</v>
      </c>
      <c r="J43" s="38">
        <v>6329</v>
      </c>
      <c r="K43" s="38">
        <v>6797</v>
      </c>
      <c r="L43" s="38">
        <v>7874</v>
      </c>
      <c r="M43" s="42">
        <v>7378</v>
      </c>
      <c r="N43" s="42">
        <v>7181</v>
      </c>
      <c r="O43" s="44">
        <f t="shared" si="4"/>
        <v>56</v>
      </c>
      <c r="T43" s="4" t="s">
        <v>34</v>
      </c>
      <c r="AB43">
        <v>6385</v>
      </c>
      <c r="AC43">
        <v>6329</v>
      </c>
      <c r="AD43">
        <v>6797</v>
      </c>
      <c r="AE43">
        <v>7874</v>
      </c>
      <c r="AF43">
        <v>7378</v>
      </c>
      <c r="AG43">
        <v>7181</v>
      </c>
      <c r="AH43">
        <v>56</v>
      </c>
    </row>
    <row r="44" spans="1:34">
      <c r="A44" s="41" t="s">
        <v>35</v>
      </c>
      <c r="I44" s="38">
        <v>45234</v>
      </c>
      <c r="J44" s="38">
        <v>43563</v>
      </c>
      <c r="K44" s="38">
        <v>46970</v>
      </c>
      <c r="L44" s="38">
        <v>44920</v>
      </c>
      <c r="M44" s="42">
        <v>43644</v>
      </c>
      <c r="N44" s="42">
        <v>42620</v>
      </c>
      <c r="O44" s="40">
        <f t="shared" si="4"/>
        <v>1671</v>
      </c>
      <c r="T44" s="4" t="s">
        <v>35</v>
      </c>
      <c r="AB44">
        <v>45234</v>
      </c>
      <c r="AC44">
        <v>43563</v>
      </c>
      <c r="AD44">
        <v>46970</v>
      </c>
      <c r="AE44">
        <v>44920</v>
      </c>
      <c r="AF44">
        <v>43644</v>
      </c>
      <c r="AG44">
        <v>42620</v>
      </c>
      <c r="AH44">
        <v>1671</v>
      </c>
    </row>
    <row r="45" spans="1:34">
      <c r="A45" s="41" t="s">
        <v>36</v>
      </c>
      <c r="I45" s="38">
        <v>1129</v>
      </c>
      <c r="J45" s="38">
        <v>1104</v>
      </c>
      <c r="K45" s="38">
        <v>1122</v>
      </c>
      <c r="L45" s="38">
        <v>1106</v>
      </c>
      <c r="M45" s="42">
        <v>1121</v>
      </c>
      <c r="N45" s="42">
        <v>1079</v>
      </c>
      <c r="O45" s="44">
        <f t="shared" si="4"/>
        <v>25</v>
      </c>
      <c r="T45" s="4" t="s">
        <v>36</v>
      </c>
      <c r="AB45">
        <v>1129</v>
      </c>
      <c r="AC45">
        <v>1104</v>
      </c>
      <c r="AD45">
        <v>1122</v>
      </c>
      <c r="AE45">
        <v>1106</v>
      </c>
      <c r="AF45">
        <v>1121</v>
      </c>
      <c r="AG45">
        <v>1079</v>
      </c>
      <c r="AH45">
        <v>25</v>
      </c>
    </row>
    <row r="46" spans="1:34">
      <c r="A46" s="37" t="s">
        <v>37</v>
      </c>
      <c r="I46" s="38">
        <v>70684</v>
      </c>
      <c r="J46" s="38">
        <v>69688</v>
      </c>
      <c r="K46" s="38">
        <v>69750</v>
      </c>
      <c r="L46" s="38">
        <v>68022</v>
      </c>
      <c r="M46" s="39">
        <v>68173</v>
      </c>
      <c r="N46" s="39">
        <v>67575</v>
      </c>
      <c r="O46" s="39">
        <f t="shared" si="4"/>
        <v>996</v>
      </c>
      <c r="T46" s="4" t="s">
        <v>37</v>
      </c>
      <c r="AB46">
        <v>70684</v>
      </c>
      <c r="AC46">
        <v>69688</v>
      </c>
      <c r="AD46">
        <v>69750</v>
      </c>
      <c r="AE46">
        <v>68022</v>
      </c>
      <c r="AF46">
        <v>68173</v>
      </c>
      <c r="AG46">
        <v>67575</v>
      </c>
      <c r="AH46">
        <v>996</v>
      </c>
    </row>
    <row r="47" spans="1:34">
      <c r="A47" s="37" t="s">
        <v>38</v>
      </c>
      <c r="E47" s="31">
        <f>+(I47-J47)*100/J47</f>
        <v>-7.9203033055566525</v>
      </c>
      <c r="I47" s="38">
        <v>46631</v>
      </c>
      <c r="J47" s="38">
        <v>50642</v>
      </c>
      <c r="K47" s="38">
        <v>49069</v>
      </c>
      <c r="L47" s="38">
        <v>48511</v>
      </c>
      <c r="M47" s="39">
        <v>47827</v>
      </c>
      <c r="N47" s="39">
        <v>45979</v>
      </c>
      <c r="O47" s="40">
        <f t="shared" si="4"/>
        <v>-4011</v>
      </c>
      <c r="T47" s="4" t="s">
        <v>38</v>
      </c>
      <c r="X47">
        <v>-7.9203033055566525</v>
      </c>
      <c r="AB47">
        <v>46631</v>
      </c>
      <c r="AC47">
        <v>50642</v>
      </c>
      <c r="AD47">
        <v>49069</v>
      </c>
      <c r="AE47">
        <v>48511</v>
      </c>
      <c r="AF47">
        <v>47827</v>
      </c>
      <c r="AG47">
        <v>45979</v>
      </c>
      <c r="AH47">
        <v>-4011</v>
      </c>
    </row>
    <row r="48" spans="1:34">
      <c r="A48" s="37" t="s">
        <v>39</v>
      </c>
      <c r="E48" s="31">
        <f>+(I48-J48)*100/J48</f>
        <v>-14.220240748996879</v>
      </c>
      <c r="I48" s="38">
        <v>48101</v>
      </c>
      <c r="J48" s="45">
        <v>56075</v>
      </c>
      <c r="K48" s="45">
        <v>56340</v>
      </c>
      <c r="L48" s="45">
        <v>57213</v>
      </c>
      <c r="M48" s="44">
        <v>60467</v>
      </c>
      <c r="N48" s="44">
        <v>54128</v>
      </c>
      <c r="O48" s="40">
        <f t="shared" si="4"/>
        <v>-7974</v>
      </c>
      <c r="T48" s="4" t="s">
        <v>39</v>
      </c>
      <c r="X48">
        <v>-14.220240748996879</v>
      </c>
      <c r="AB48">
        <v>48101</v>
      </c>
      <c r="AC48">
        <v>56075</v>
      </c>
      <c r="AD48">
        <v>56340</v>
      </c>
      <c r="AE48">
        <v>57213</v>
      </c>
      <c r="AF48">
        <v>60467</v>
      </c>
      <c r="AG48">
        <v>54128</v>
      </c>
      <c r="AH48">
        <v>-7974</v>
      </c>
    </row>
    <row r="49" spans="1:34">
      <c r="A49" s="37" t="s">
        <v>40</v>
      </c>
      <c r="E49" s="31"/>
      <c r="I49" s="38">
        <v>2134</v>
      </c>
      <c r="J49" s="45">
        <v>2094</v>
      </c>
      <c r="K49" s="45">
        <v>2081</v>
      </c>
      <c r="L49" s="45">
        <v>2028</v>
      </c>
      <c r="M49" s="44">
        <v>2038</v>
      </c>
      <c r="N49" s="44">
        <v>1961</v>
      </c>
      <c r="O49" s="44">
        <f t="shared" si="4"/>
        <v>40</v>
      </c>
      <c r="T49" s="4" t="s">
        <v>40</v>
      </c>
      <c r="AB49">
        <v>2134</v>
      </c>
      <c r="AC49">
        <v>2094</v>
      </c>
      <c r="AD49">
        <v>2081</v>
      </c>
      <c r="AE49">
        <v>2028</v>
      </c>
      <c r="AF49">
        <v>2038</v>
      </c>
      <c r="AG49">
        <v>1961</v>
      </c>
      <c r="AH49">
        <v>40</v>
      </c>
    </row>
    <row r="50" spans="1:34">
      <c r="A50" s="37" t="s">
        <v>41</v>
      </c>
      <c r="E50" s="31"/>
      <c r="I50" s="38">
        <v>1532</v>
      </c>
      <c r="J50" s="45">
        <v>1496</v>
      </c>
      <c r="K50" s="45">
        <v>1764</v>
      </c>
      <c r="L50" s="45">
        <v>1808</v>
      </c>
      <c r="M50" s="44">
        <v>1813</v>
      </c>
      <c r="N50" s="44">
        <v>2049</v>
      </c>
      <c r="O50" s="44">
        <f t="shared" si="4"/>
        <v>36</v>
      </c>
      <c r="T50" s="4" t="s">
        <v>41</v>
      </c>
      <c r="AB50">
        <v>1532</v>
      </c>
      <c r="AC50">
        <v>1496</v>
      </c>
      <c r="AD50">
        <v>1764</v>
      </c>
      <c r="AE50">
        <v>1808</v>
      </c>
      <c r="AF50">
        <v>1813</v>
      </c>
      <c r="AG50">
        <v>2049</v>
      </c>
      <c r="AH50">
        <v>36</v>
      </c>
    </row>
    <row r="51" spans="1:34">
      <c r="A51" s="37" t="s">
        <v>42</v>
      </c>
      <c r="E51" s="31">
        <f t="shared" ref="E51:E56" si="5">+(I51-J51)/J51*100</f>
        <v>-11.567691426389153</v>
      </c>
      <c r="I51" s="38">
        <v>23156</v>
      </c>
      <c r="J51" s="45">
        <v>26185</v>
      </c>
      <c r="K51" s="45">
        <v>25257</v>
      </c>
      <c r="L51" s="45">
        <v>27059</v>
      </c>
      <c r="M51" s="44">
        <v>25723</v>
      </c>
      <c r="N51" s="44">
        <v>28831</v>
      </c>
      <c r="O51" s="40">
        <f t="shared" si="4"/>
        <v>-3029</v>
      </c>
      <c r="T51" s="4" t="s">
        <v>42</v>
      </c>
      <c r="X51">
        <v>-11.567691426389153</v>
      </c>
      <c r="AB51">
        <v>23156</v>
      </c>
      <c r="AC51">
        <v>26185</v>
      </c>
      <c r="AD51">
        <v>25257</v>
      </c>
      <c r="AE51">
        <v>27059</v>
      </c>
      <c r="AF51">
        <v>25723</v>
      </c>
      <c r="AG51">
        <v>28831</v>
      </c>
      <c r="AH51">
        <v>-3029</v>
      </c>
    </row>
    <row r="52" spans="1:34">
      <c r="A52" s="37" t="s">
        <v>43</v>
      </c>
      <c r="E52" s="31">
        <f t="shared" si="5"/>
        <v>-5.3513513513513518</v>
      </c>
      <c r="I52" s="38">
        <v>1751</v>
      </c>
      <c r="J52" s="45">
        <v>1850</v>
      </c>
      <c r="K52" s="45">
        <v>1939</v>
      </c>
      <c r="L52" s="45">
        <v>1857</v>
      </c>
      <c r="M52" s="44">
        <v>1863</v>
      </c>
      <c r="N52" s="44">
        <v>2129</v>
      </c>
      <c r="O52" s="44">
        <f t="shared" si="4"/>
        <v>-99</v>
      </c>
      <c r="T52" s="4" t="s">
        <v>43</v>
      </c>
      <c r="X52">
        <v>-5.3513513513513518</v>
      </c>
      <c r="AB52">
        <v>1751</v>
      </c>
      <c r="AC52">
        <v>1850</v>
      </c>
      <c r="AD52">
        <v>1939</v>
      </c>
      <c r="AE52">
        <v>1857</v>
      </c>
      <c r="AF52">
        <v>1863</v>
      </c>
      <c r="AG52">
        <v>2129</v>
      </c>
      <c r="AH52">
        <v>-99</v>
      </c>
    </row>
    <row r="53" spans="1:34">
      <c r="A53" s="37" t="s">
        <v>44</v>
      </c>
      <c r="E53" s="31">
        <f t="shared" si="5"/>
        <v>2.6402294027136661</v>
      </c>
      <c r="I53" s="38">
        <v>29351</v>
      </c>
      <c r="J53" s="45">
        <v>28596</v>
      </c>
      <c r="K53" s="45">
        <v>28690</v>
      </c>
      <c r="L53" s="45">
        <v>28166</v>
      </c>
      <c r="M53" s="44">
        <v>28420</v>
      </c>
      <c r="N53" s="44">
        <v>28207</v>
      </c>
      <c r="O53" s="44">
        <f t="shared" si="4"/>
        <v>755</v>
      </c>
      <c r="T53" s="4" t="s">
        <v>44</v>
      </c>
      <c r="X53">
        <v>2.6402294027136661</v>
      </c>
      <c r="AB53">
        <v>29351</v>
      </c>
      <c r="AC53">
        <v>28596</v>
      </c>
      <c r="AD53">
        <v>28690</v>
      </c>
      <c r="AE53">
        <v>28166</v>
      </c>
      <c r="AF53">
        <v>28420</v>
      </c>
      <c r="AG53">
        <v>28207</v>
      </c>
      <c r="AH53">
        <v>755</v>
      </c>
    </row>
    <row r="54" spans="1:34">
      <c r="A54" s="46" t="s">
        <v>45</v>
      </c>
      <c r="E54" s="31">
        <f t="shared" si="5"/>
        <v>1.0079798404031921</v>
      </c>
      <c r="I54" s="38">
        <v>21645</v>
      </c>
      <c r="J54" s="47">
        <v>21429</v>
      </c>
      <c r="K54" s="47">
        <v>20557</v>
      </c>
      <c r="L54" s="47"/>
      <c r="M54" s="47"/>
      <c r="N54" s="47"/>
      <c r="O54" s="44">
        <f t="shared" si="4"/>
        <v>216</v>
      </c>
      <c r="T54" s="4" t="s">
        <v>45</v>
      </c>
      <c r="X54">
        <v>1.0079798404031921</v>
      </c>
      <c r="AB54">
        <v>21645</v>
      </c>
      <c r="AC54">
        <v>21429</v>
      </c>
      <c r="AD54">
        <v>20557</v>
      </c>
      <c r="AH54">
        <v>216</v>
      </c>
    </row>
    <row r="55" spans="1:34">
      <c r="A55" s="37" t="s">
        <v>17</v>
      </c>
      <c r="E55" s="31">
        <f t="shared" si="5"/>
        <v>-1.1070188807044281</v>
      </c>
      <c r="I55" s="38">
        <v>140163</v>
      </c>
      <c r="J55" s="45">
        <v>141732</v>
      </c>
      <c r="K55" s="45">
        <v>139697</v>
      </c>
      <c r="L55" s="45">
        <v>141031</v>
      </c>
      <c r="M55" s="44">
        <v>141585</v>
      </c>
      <c r="N55" s="44">
        <v>141784</v>
      </c>
      <c r="O55" s="40">
        <f t="shared" si="4"/>
        <v>-1569</v>
      </c>
      <c r="T55" s="4" t="s">
        <v>17</v>
      </c>
      <c r="X55">
        <v>-1.1070188807044281</v>
      </c>
      <c r="AB55">
        <v>140163</v>
      </c>
      <c r="AC55">
        <v>141732</v>
      </c>
      <c r="AD55">
        <v>139697</v>
      </c>
      <c r="AE55">
        <v>141031</v>
      </c>
      <c r="AF55">
        <v>141585</v>
      </c>
      <c r="AG55">
        <v>141784</v>
      </c>
      <c r="AH55">
        <v>-1569</v>
      </c>
    </row>
    <row r="56" spans="1:34">
      <c r="A56" s="48" t="s">
        <v>46</v>
      </c>
      <c r="E56" s="31">
        <f t="shared" si="5"/>
        <v>8.4150618164526865</v>
      </c>
      <c r="I56" s="38">
        <v>72959</v>
      </c>
      <c r="J56" s="38">
        <v>67296</v>
      </c>
      <c r="K56" s="38">
        <v>68726</v>
      </c>
      <c r="L56" s="38">
        <v>65712</v>
      </c>
      <c r="M56" s="42">
        <v>72018</v>
      </c>
      <c r="N56" s="42">
        <v>79017</v>
      </c>
      <c r="O56" s="40">
        <f t="shared" si="4"/>
        <v>5663</v>
      </c>
      <c r="T56" s="4" t="s">
        <v>46</v>
      </c>
      <c r="X56">
        <v>8.4150618164526865</v>
      </c>
      <c r="AB56">
        <v>72959</v>
      </c>
      <c r="AC56">
        <v>67296</v>
      </c>
      <c r="AD56">
        <v>68726</v>
      </c>
      <c r="AE56">
        <v>65712</v>
      </c>
      <c r="AF56">
        <v>72018</v>
      </c>
      <c r="AG56">
        <v>79017</v>
      </c>
      <c r="AH56">
        <v>5663</v>
      </c>
    </row>
    <row r="57" spans="1:34">
      <c r="A57" s="48"/>
      <c r="E57" s="31"/>
      <c r="I57" s="38"/>
      <c r="J57" s="38"/>
      <c r="K57" s="38"/>
      <c r="L57" s="38"/>
      <c r="M57" s="39"/>
      <c r="N57" s="39"/>
      <c r="O57" s="39"/>
    </row>
    <row r="58" spans="1:34">
      <c r="A58" s="48" t="s">
        <v>47</v>
      </c>
      <c r="E58" s="31"/>
      <c r="I58" s="38">
        <v>7103</v>
      </c>
      <c r="J58" s="38">
        <v>6844</v>
      </c>
      <c r="K58" s="38">
        <v>6766</v>
      </c>
      <c r="L58" s="38">
        <v>6886</v>
      </c>
      <c r="M58" s="39">
        <v>6664</v>
      </c>
      <c r="N58" s="39">
        <v>6286</v>
      </c>
      <c r="O58" s="39">
        <f>+I58-J58</f>
        <v>259</v>
      </c>
      <c r="T58" s="4" t="s">
        <v>47</v>
      </c>
      <c r="AB58">
        <v>7103</v>
      </c>
      <c r="AC58">
        <v>6844</v>
      </c>
      <c r="AD58">
        <v>6766</v>
      </c>
      <c r="AE58">
        <v>6886</v>
      </c>
      <c r="AF58">
        <v>6664</v>
      </c>
      <c r="AG58">
        <v>6286</v>
      </c>
      <c r="AH58">
        <v>259</v>
      </c>
    </row>
    <row r="59" spans="1:34">
      <c r="A59" s="48" t="s">
        <v>48</v>
      </c>
      <c r="I59" s="38">
        <v>3270</v>
      </c>
      <c r="J59" s="38">
        <v>3188</v>
      </c>
      <c r="K59" s="38">
        <v>2932</v>
      </c>
      <c r="L59" s="38">
        <v>2650</v>
      </c>
      <c r="M59" s="39">
        <v>2447</v>
      </c>
      <c r="N59" s="39">
        <v>2208</v>
      </c>
      <c r="O59" s="39">
        <f>+I59-J59</f>
        <v>82</v>
      </c>
      <c r="T59" s="4" t="s">
        <v>48</v>
      </c>
      <c r="AB59">
        <v>3270</v>
      </c>
      <c r="AC59">
        <v>3188</v>
      </c>
      <c r="AD59">
        <v>2932</v>
      </c>
      <c r="AE59">
        <v>2650</v>
      </c>
      <c r="AF59">
        <v>2447</v>
      </c>
      <c r="AG59">
        <v>2208</v>
      </c>
      <c r="AH59">
        <v>82</v>
      </c>
    </row>
    <row r="60" spans="1:34">
      <c r="A60" s="49" t="s">
        <v>49</v>
      </c>
      <c r="I60" s="50">
        <v>10372</v>
      </c>
      <c r="J60" s="50">
        <v>10031</v>
      </c>
      <c r="K60" s="50">
        <v>9698</v>
      </c>
      <c r="L60" s="50">
        <v>9536</v>
      </c>
      <c r="M60" s="50">
        <f>SUM(M58:M59)</f>
        <v>9111</v>
      </c>
      <c r="N60" s="50">
        <f>SUM(N58:N59)</f>
        <v>8494</v>
      </c>
      <c r="O60" s="39">
        <f>+I60-J60</f>
        <v>341</v>
      </c>
      <c r="T60" s="4" t="s">
        <v>49</v>
      </c>
      <c r="AB60">
        <v>10372</v>
      </c>
      <c r="AC60">
        <v>10031</v>
      </c>
      <c r="AD60">
        <v>9698</v>
      </c>
      <c r="AE60">
        <v>9536</v>
      </c>
      <c r="AF60">
        <v>9111</v>
      </c>
      <c r="AG60">
        <v>8494</v>
      </c>
      <c r="AH60">
        <v>341</v>
      </c>
    </row>
    <row r="61" spans="1:34">
      <c r="A61" s="51"/>
      <c r="I61" s="38"/>
      <c r="J61" s="52"/>
      <c r="K61" s="52"/>
      <c r="L61" s="52"/>
      <c r="M61" s="52"/>
      <c r="N61" s="52"/>
      <c r="O61" s="39"/>
    </row>
    <row r="62" spans="1:34">
      <c r="A62" s="51" t="s">
        <v>50</v>
      </c>
      <c r="I62" s="38">
        <v>17449</v>
      </c>
      <c r="J62" s="52">
        <v>17590</v>
      </c>
      <c r="K62" s="52">
        <v>18252</v>
      </c>
      <c r="L62" s="52">
        <v>15863</v>
      </c>
      <c r="M62" s="52">
        <v>15666</v>
      </c>
      <c r="N62" s="52">
        <v>18156</v>
      </c>
      <c r="O62" s="39">
        <f t="shared" ref="O62:O69" si="6">+I62-J62</f>
        <v>-141</v>
      </c>
      <c r="T62" s="4" t="s">
        <v>50</v>
      </c>
      <c r="AB62">
        <v>17449</v>
      </c>
      <c r="AC62">
        <v>17590</v>
      </c>
      <c r="AD62">
        <v>18252</v>
      </c>
      <c r="AE62">
        <v>15863</v>
      </c>
      <c r="AF62">
        <v>15666</v>
      </c>
      <c r="AG62">
        <v>18156</v>
      </c>
      <c r="AH62">
        <v>-141</v>
      </c>
    </row>
    <row r="63" spans="1:34">
      <c r="A63" s="51" t="s">
        <v>51</v>
      </c>
      <c r="I63" s="38">
        <v>4182</v>
      </c>
      <c r="J63" s="52">
        <v>3733</v>
      </c>
      <c r="K63" s="52">
        <v>3716</v>
      </c>
      <c r="L63" s="52">
        <v>3792</v>
      </c>
      <c r="M63" s="52">
        <v>3983</v>
      </c>
      <c r="N63" s="52">
        <v>3745</v>
      </c>
      <c r="O63" s="39">
        <f t="shared" si="6"/>
        <v>449</v>
      </c>
      <c r="T63" s="4" t="s">
        <v>51</v>
      </c>
      <c r="AB63">
        <v>4182</v>
      </c>
      <c r="AC63">
        <v>3733</v>
      </c>
      <c r="AD63">
        <v>3716</v>
      </c>
      <c r="AE63">
        <v>3792</v>
      </c>
      <c r="AF63">
        <v>3983</v>
      </c>
      <c r="AG63">
        <v>3745</v>
      </c>
      <c r="AH63">
        <v>449</v>
      </c>
    </row>
    <row r="64" spans="1:34">
      <c r="A64" s="51" t="s">
        <v>52</v>
      </c>
      <c r="I64" s="38">
        <v>314</v>
      </c>
      <c r="J64" s="52">
        <v>355</v>
      </c>
      <c r="K64" s="52">
        <v>330</v>
      </c>
      <c r="L64" s="52">
        <v>313</v>
      </c>
      <c r="M64" s="52">
        <v>270</v>
      </c>
      <c r="N64" s="52">
        <v>293</v>
      </c>
      <c r="O64" s="39">
        <f t="shared" si="6"/>
        <v>-41</v>
      </c>
      <c r="T64" s="4" t="s">
        <v>52</v>
      </c>
      <c r="AB64">
        <v>314</v>
      </c>
      <c r="AC64">
        <v>355</v>
      </c>
      <c r="AD64">
        <v>330</v>
      </c>
      <c r="AE64">
        <v>313</v>
      </c>
      <c r="AF64">
        <v>270</v>
      </c>
      <c r="AG64">
        <v>293</v>
      </c>
      <c r="AH64">
        <v>-41</v>
      </c>
    </row>
    <row r="65" spans="1:34">
      <c r="A65" s="51" t="s">
        <v>53</v>
      </c>
      <c r="I65" s="38">
        <v>20469</v>
      </c>
      <c r="J65" s="52">
        <v>29036</v>
      </c>
      <c r="K65" s="52">
        <v>28809</v>
      </c>
      <c r="L65" s="52">
        <v>33206</v>
      </c>
      <c r="M65" s="52">
        <v>36818</v>
      </c>
      <c r="N65" s="52">
        <v>27509</v>
      </c>
      <c r="O65" s="40">
        <f t="shared" si="6"/>
        <v>-8567</v>
      </c>
      <c r="T65" s="4" t="s">
        <v>53</v>
      </c>
      <c r="AB65">
        <v>20469</v>
      </c>
      <c r="AC65">
        <v>29036</v>
      </c>
      <c r="AD65">
        <v>28809</v>
      </c>
      <c r="AE65">
        <v>33206</v>
      </c>
      <c r="AF65">
        <v>36818</v>
      </c>
      <c r="AG65">
        <v>27509</v>
      </c>
      <c r="AH65">
        <v>-8567</v>
      </c>
    </row>
    <row r="66" spans="1:34">
      <c r="A66" s="51" t="s">
        <v>54</v>
      </c>
      <c r="I66" s="38">
        <v>169</v>
      </c>
      <c r="J66" s="52">
        <v>128</v>
      </c>
      <c r="K66" s="52">
        <v>164</v>
      </c>
      <c r="L66" s="52">
        <v>134</v>
      </c>
      <c r="M66" s="52">
        <v>168</v>
      </c>
      <c r="N66" s="52">
        <v>280</v>
      </c>
      <c r="O66" s="39">
        <f t="shared" si="6"/>
        <v>41</v>
      </c>
      <c r="T66" s="4" t="s">
        <v>54</v>
      </c>
      <c r="AB66">
        <v>169</v>
      </c>
      <c r="AC66">
        <v>128</v>
      </c>
      <c r="AD66">
        <v>164</v>
      </c>
      <c r="AE66">
        <v>134</v>
      </c>
      <c r="AF66">
        <v>168</v>
      </c>
      <c r="AG66">
        <v>280</v>
      </c>
      <c r="AH66">
        <v>41</v>
      </c>
    </row>
    <row r="67" spans="1:34">
      <c r="A67" t="s">
        <v>55</v>
      </c>
      <c r="I67" s="38">
        <v>2936</v>
      </c>
      <c r="J67" s="47">
        <v>2484</v>
      </c>
      <c r="K67" s="47">
        <v>2329</v>
      </c>
      <c r="L67" s="47">
        <v>1100</v>
      </c>
      <c r="M67" s="47">
        <v>1163</v>
      </c>
      <c r="N67" s="47">
        <v>1613</v>
      </c>
      <c r="O67" s="39">
        <f t="shared" si="6"/>
        <v>452</v>
      </c>
      <c r="T67" s="4" t="s">
        <v>55</v>
      </c>
      <c r="AB67">
        <v>2936</v>
      </c>
      <c r="AC67">
        <v>2484</v>
      </c>
      <c r="AD67">
        <v>2329</v>
      </c>
      <c r="AE67">
        <v>1100</v>
      </c>
      <c r="AF67">
        <v>1163</v>
      </c>
      <c r="AG67">
        <v>1613</v>
      </c>
      <c r="AH67">
        <v>452</v>
      </c>
    </row>
    <row r="68" spans="1:34">
      <c r="A68" t="s">
        <v>56</v>
      </c>
      <c r="I68" s="38">
        <v>2581</v>
      </c>
      <c r="J68" s="47">
        <v>2749</v>
      </c>
      <c r="K68" s="47">
        <v>2740</v>
      </c>
      <c r="L68" s="47">
        <v>2806</v>
      </c>
      <c r="M68" s="47">
        <v>2398</v>
      </c>
      <c r="N68" s="47">
        <v>2532</v>
      </c>
      <c r="O68" s="39">
        <f t="shared" si="6"/>
        <v>-168</v>
      </c>
      <c r="T68" s="4" t="s">
        <v>56</v>
      </c>
      <c r="AB68">
        <v>2581</v>
      </c>
      <c r="AC68">
        <v>2749</v>
      </c>
      <c r="AD68">
        <v>2740</v>
      </c>
      <c r="AE68">
        <v>2806</v>
      </c>
      <c r="AF68">
        <v>2398</v>
      </c>
      <c r="AG68">
        <v>2532</v>
      </c>
      <c r="AH68">
        <v>-168</v>
      </c>
    </row>
    <row r="69" spans="1:34">
      <c r="A69" s="53" t="s">
        <v>57</v>
      </c>
      <c r="I69" s="50">
        <v>48101</v>
      </c>
      <c r="J69" s="54">
        <v>56075</v>
      </c>
      <c r="K69" s="54">
        <v>56341</v>
      </c>
      <c r="L69" s="54">
        <f>SUM(L62:L68)</f>
        <v>57214</v>
      </c>
      <c r="M69" s="54">
        <f>SUM(M62:M68)</f>
        <v>60466</v>
      </c>
      <c r="N69" s="54">
        <f>SUM(N62:N68)</f>
        <v>54128</v>
      </c>
      <c r="O69" s="39">
        <f t="shared" si="6"/>
        <v>-7974</v>
      </c>
      <c r="T69" s="4" t="s">
        <v>57</v>
      </c>
      <c r="AB69">
        <v>48101</v>
      </c>
      <c r="AC69">
        <v>56075</v>
      </c>
      <c r="AD69">
        <v>56341</v>
      </c>
      <c r="AE69">
        <v>57214</v>
      </c>
      <c r="AF69">
        <v>60466</v>
      </c>
      <c r="AG69">
        <v>54128</v>
      </c>
      <c r="AH69">
        <v>-7974</v>
      </c>
    </row>
    <row r="70" spans="1:34">
      <c r="B70" s="32"/>
      <c r="C70" s="32"/>
      <c r="D70" s="32"/>
      <c r="E70" s="32"/>
      <c r="F70" s="32"/>
      <c r="G70" s="32"/>
      <c r="H70" s="32"/>
      <c r="I70" s="32"/>
      <c r="J70" s="32"/>
      <c r="K70" s="32"/>
    </row>
  </sheetData>
  <phoneticPr fontId="3" type="noConversion"/>
  <pageMargins left="0.70866141732283472" right="0.70866141732283472" top="0.78740157480314965" bottom="0.78740157480314965" header="0.31496062992125984" footer="0.31496062992125984"/>
  <headerFooter>
    <oddHeader>&amp;LBLW_x000D_FBTT&amp;CAgrarbericht 2010_x000D_Märkte_x000D_Verwertung&amp;R&amp;D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Verwertung</vt:lpstr>
    </vt:vector>
  </TitlesOfParts>
  <Company>Panache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Rohrbach</dc:creator>
  <cp:lastModifiedBy>Manuel Rohrbach</cp:lastModifiedBy>
  <dcterms:created xsi:type="dcterms:W3CDTF">2015-11-13T07:25:11Z</dcterms:created>
  <dcterms:modified xsi:type="dcterms:W3CDTF">2015-11-13T07:26:15Z</dcterms:modified>
</cp:coreProperties>
</file>